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3040" yWindow="60" windowWidth="32020" windowHeight="20380" tabRatio="500" activeTab="1"/>
  </bookViews>
  <sheets>
    <sheet name="Chart1" sheetId="2" r:id="rId1"/>
    <sheet name="Chart2" sheetId="3" r:id="rId2"/>
    <sheet name="Sheet1" sheetId="1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3" i="1" l="1"/>
  <c r="J23" i="1"/>
  <c r="I23" i="1"/>
  <c r="I22" i="1"/>
  <c r="J22" i="1"/>
  <c r="K22" i="1"/>
  <c r="I21" i="1"/>
  <c r="J21" i="1"/>
  <c r="K2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" i="1"/>
  <c r="F23" i="1"/>
  <c r="E23" i="1"/>
  <c r="B23" i="1"/>
  <c r="F22" i="1"/>
  <c r="E22" i="1"/>
  <c r="F21" i="1"/>
  <c r="E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</calcChain>
</file>

<file path=xl/sharedStrings.xml><?xml version="1.0" encoding="utf-8"?>
<sst xmlns="http://schemas.openxmlformats.org/spreadsheetml/2006/main" count="14" uniqueCount="8">
  <si>
    <t>ton.</t>
  </si>
  <si>
    <t>cyt.</t>
  </si>
  <si>
    <t>PM</t>
  </si>
  <si>
    <t>Total</t>
  </si>
  <si>
    <t>average</t>
  </si>
  <si>
    <t>StDev</t>
  </si>
  <si>
    <t>Sterrror</t>
  </si>
  <si>
    <t>totalall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</si>
</sst>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Sheet1!$E$23:$F$23</c:f>
                <c:numCache>
                  <c:formatCode>General</c:formatCode>
                  <c:ptCount val="2"/>
                  <c:pt idx="0">
                    <c:v>1.644495412844036</c:v>
                  </c:pt>
                  <c:pt idx="1">
                    <c:v>1.644495412844036</c:v>
                  </c:pt>
                </c:numCache>
              </c:numRef>
            </c:plus>
            <c:minus>
              <c:numRef>
                <c:f>Sheet1!$E$23:$F$23</c:f>
                <c:numCache>
                  <c:formatCode>General</c:formatCode>
                  <c:ptCount val="2"/>
                  <c:pt idx="0">
                    <c:v>1.644495412844036</c:v>
                  </c:pt>
                  <c:pt idx="1">
                    <c:v>1.644495412844036</c:v>
                  </c:pt>
                </c:numCache>
              </c:numRef>
            </c:minus>
          </c:errBars>
          <c:cat>
            <c:strRef>
              <c:f>Sheet1!$E$1:$F$1</c:f>
              <c:strCache>
                <c:ptCount val="2"/>
                <c:pt idx="0">
                  <c:v>ton.</c:v>
                </c:pt>
                <c:pt idx="1">
                  <c:v>cyt.</c:v>
                </c:pt>
              </c:strCache>
            </c:strRef>
          </c:cat>
          <c:val>
            <c:numRef>
              <c:f>Sheet1!$E$21:$F$21</c:f>
              <c:numCache>
                <c:formatCode>General</c:formatCode>
                <c:ptCount val="2"/>
                <c:pt idx="0">
                  <c:v>61.98357247982492</c:v>
                </c:pt>
                <c:pt idx="1">
                  <c:v>38.0164275201751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364024"/>
        <c:axId val="-2117699640"/>
      </c:lineChart>
      <c:catAx>
        <c:axId val="-21233640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7699640"/>
        <c:crosses val="autoZero"/>
        <c:auto val="1"/>
        <c:lblAlgn val="ctr"/>
        <c:lblOffset val="100"/>
        <c:noMultiLvlLbl val="0"/>
      </c:catAx>
      <c:valAx>
        <c:axId val="-2117699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23364024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Sheet1!$I$23:$K$23</c:f>
                <c:numCache>
                  <c:formatCode>General</c:formatCode>
                  <c:ptCount val="3"/>
                  <c:pt idx="0">
                    <c:v>2.00070960791736</c:v>
                  </c:pt>
                  <c:pt idx="1">
                    <c:v>1.091125143561348</c:v>
                  </c:pt>
                  <c:pt idx="2">
                    <c:v>1.523851546812239</c:v>
                  </c:pt>
                </c:numCache>
              </c:numRef>
            </c:plus>
            <c:minus>
              <c:numRef>
                <c:f>Sheet1!$I$23:$K$23</c:f>
                <c:numCache>
                  <c:formatCode>General</c:formatCode>
                  <c:ptCount val="3"/>
                  <c:pt idx="0">
                    <c:v>2.00070960791736</c:v>
                  </c:pt>
                  <c:pt idx="1">
                    <c:v>1.091125143561348</c:v>
                  </c:pt>
                  <c:pt idx="2">
                    <c:v>1.523851546812239</c:v>
                  </c:pt>
                </c:numCache>
              </c:numRef>
            </c:minus>
          </c:errBars>
          <c:cat>
            <c:strRef>
              <c:f>Sheet1!$I$1:$K$1</c:f>
              <c:strCache>
                <c:ptCount val="3"/>
                <c:pt idx="0">
                  <c:v>ton.</c:v>
                </c:pt>
                <c:pt idx="1">
                  <c:v>cyt.</c:v>
                </c:pt>
                <c:pt idx="2">
                  <c:v>PM</c:v>
                </c:pt>
              </c:strCache>
            </c:strRef>
          </c:cat>
          <c:val>
            <c:numRef>
              <c:f>Sheet1!$I$21:$K$21</c:f>
              <c:numCache>
                <c:formatCode>General</c:formatCode>
                <c:ptCount val="3"/>
                <c:pt idx="0">
                  <c:v>47.59981534289143</c:v>
                </c:pt>
                <c:pt idx="1">
                  <c:v>28.76927089201884</c:v>
                </c:pt>
                <c:pt idx="2">
                  <c:v>23.63091376508972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7664424"/>
        <c:axId val="-2117661448"/>
      </c:lineChart>
      <c:catAx>
        <c:axId val="-21176644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7661448"/>
        <c:crosses val="autoZero"/>
        <c:auto val="1"/>
        <c:lblAlgn val="ctr"/>
        <c:lblOffset val="100"/>
        <c:noMultiLvlLbl val="0"/>
      </c:catAx>
      <c:valAx>
        <c:axId val="-2117661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17664424"/>
        <c:crosses val="autoZero"/>
        <c:crossBetween val="between"/>
        <c:majorUnit val="10.0"/>
      </c:valAx>
    </c:plotArea>
    <c:plotVisOnly val="1"/>
    <c:dispBlanksAs val="gap"/>
    <c:showDLblsOverMax val="0"/>
  </c:chart>
  <c:txPr>
    <a:bodyPr/>
    <a:lstStyle/>
    <a:p>
      <a:pPr>
        <a:defRPr sz="2000">
          <a:latin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8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8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2762" cy="56202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2762" cy="56202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200" zoomScaleNormal="200" zoomScalePageLayoutView="200" workbookViewId="0">
      <selection activeCell="H24" sqref="H24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0</v>
      </c>
      <c r="F1" t="s">
        <v>1</v>
      </c>
      <c r="G1" t="s">
        <v>2</v>
      </c>
      <c r="H1" t="s">
        <v>7</v>
      </c>
      <c r="I1" t="s">
        <v>0</v>
      </c>
      <c r="J1" t="s">
        <v>1</v>
      </c>
      <c r="K1" t="s">
        <v>2</v>
      </c>
    </row>
    <row r="2" spans="1:11">
      <c r="A2">
        <v>46</v>
      </c>
      <c r="B2">
        <v>34</v>
      </c>
      <c r="C2">
        <v>25</v>
      </c>
      <c r="D2">
        <f>SUM(A2:B2)</f>
        <v>80</v>
      </c>
      <c r="E2">
        <f>100*A2/D2</f>
        <v>57.5</v>
      </c>
      <c r="F2">
        <f>100*B2/D2</f>
        <v>42.5</v>
      </c>
      <c r="H2">
        <f>SUM(A2:C2)</f>
        <v>105</v>
      </c>
      <c r="I2">
        <f>100*A2/H2</f>
        <v>43.80952380952381</v>
      </c>
      <c r="J2">
        <f>100*B2/H2</f>
        <v>32.38095238095238</v>
      </c>
      <c r="K2">
        <f>100*C2/H2</f>
        <v>23.80952380952381</v>
      </c>
    </row>
    <row r="3" spans="1:11">
      <c r="A3">
        <v>49</v>
      </c>
      <c r="B3">
        <v>35</v>
      </c>
      <c r="C3">
        <v>18</v>
      </c>
      <c r="D3">
        <f t="shared" ref="D3:D20" si="0">SUM(A3:B3)</f>
        <v>84</v>
      </c>
      <c r="E3">
        <f t="shared" ref="E3:E20" si="1">100*A3/D3</f>
        <v>58.333333333333336</v>
      </c>
      <c r="F3">
        <f t="shared" ref="F3:F20" si="2">100*B3/D3</f>
        <v>41.666666666666664</v>
      </c>
      <c r="H3">
        <f t="shared" ref="H3:H20" si="3">SUM(A3:C3)</f>
        <v>102</v>
      </c>
      <c r="I3">
        <f t="shared" ref="I3:I20" si="4">100*A3/H3</f>
        <v>48.03921568627451</v>
      </c>
      <c r="J3">
        <f t="shared" ref="J3:J20" si="5">100*B3/H3</f>
        <v>34.313725490196077</v>
      </c>
      <c r="K3">
        <f t="shared" ref="K3:K20" si="6">100*C3/H3</f>
        <v>17.647058823529413</v>
      </c>
    </row>
    <row r="4" spans="1:11">
      <c r="A4">
        <v>37</v>
      </c>
      <c r="B4">
        <v>12</v>
      </c>
      <c r="C4">
        <v>5</v>
      </c>
      <c r="D4">
        <f t="shared" si="0"/>
        <v>49</v>
      </c>
      <c r="E4">
        <f t="shared" si="1"/>
        <v>75.510204081632651</v>
      </c>
      <c r="F4">
        <f t="shared" si="2"/>
        <v>24.489795918367346</v>
      </c>
      <c r="H4">
        <f t="shared" si="3"/>
        <v>54</v>
      </c>
      <c r="I4">
        <f t="shared" si="4"/>
        <v>68.518518518518519</v>
      </c>
      <c r="J4">
        <f t="shared" si="5"/>
        <v>22.222222222222221</v>
      </c>
      <c r="K4">
        <f t="shared" si="6"/>
        <v>9.2592592592592595</v>
      </c>
    </row>
    <row r="5" spans="1:11">
      <c r="A5" s="1">
        <v>49</v>
      </c>
      <c r="B5" s="1">
        <v>13</v>
      </c>
      <c r="C5" s="1">
        <v>18</v>
      </c>
      <c r="D5">
        <f t="shared" si="0"/>
        <v>62</v>
      </c>
      <c r="E5">
        <f t="shared" si="1"/>
        <v>79.032258064516128</v>
      </c>
      <c r="F5">
        <f t="shared" si="2"/>
        <v>20.967741935483872</v>
      </c>
      <c r="H5">
        <f t="shared" si="3"/>
        <v>80</v>
      </c>
      <c r="I5">
        <f t="shared" si="4"/>
        <v>61.25</v>
      </c>
      <c r="J5">
        <f t="shared" si="5"/>
        <v>16.25</v>
      </c>
      <c r="K5">
        <f t="shared" si="6"/>
        <v>22.5</v>
      </c>
    </row>
    <row r="6" spans="1:11">
      <c r="A6">
        <v>20</v>
      </c>
      <c r="B6">
        <v>12</v>
      </c>
      <c r="C6">
        <v>8</v>
      </c>
      <c r="D6">
        <f t="shared" si="0"/>
        <v>32</v>
      </c>
      <c r="E6">
        <f t="shared" si="1"/>
        <v>62.5</v>
      </c>
      <c r="F6">
        <f t="shared" si="2"/>
        <v>37.5</v>
      </c>
      <c r="H6">
        <f t="shared" si="3"/>
        <v>40</v>
      </c>
      <c r="I6">
        <f t="shared" si="4"/>
        <v>50</v>
      </c>
      <c r="J6">
        <f t="shared" si="5"/>
        <v>30</v>
      </c>
      <c r="K6">
        <f t="shared" si="6"/>
        <v>20</v>
      </c>
    </row>
    <row r="7" spans="1:11">
      <c r="A7">
        <v>30</v>
      </c>
      <c r="B7">
        <v>15</v>
      </c>
      <c r="C7">
        <v>5</v>
      </c>
      <c r="D7">
        <f t="shared" si="0"/>
        <v>45</v>
      </c>
      <c r="E7">
        <f t="shared" si="1"/>
        <v>66.666666666666671</v>
      </c>
      <c r="F7">
        <f t="shared" si="2"/>
        <v>33.333333333333336</v>
      </c>
      <c r="H7">
        <f t="shared" si="3"/>
        <v>50</v>
      </c>
      <c r="I7">
        <f t="shared" si="4"/>
        <v>60</v>
      </c>
      <c r="J7">
        <f t="shared" si="5"/>
        <v>30</v>
      </c>
      <c r="K7">
        <f t="shared" si="6"/>
        <v>10</v>
      </c>
    </row>
    <row r="8" spans="1:11">
      <c r="A8">
        <v>75</v>
      </c>
      <c r="B8">
        <v>62</v>
      </c>
      <c r="C8">
        <v>47</v>
      </c>
      <c r="D8">
        <f t="shared" si="0"/>
        <v>137</v>
      </c>
      <c r="E8">
        <f t="shared" si="1"/>
        <v>54.744525547445257</v>
      </c>
      <c r="F8">
        <f t="shared" si="2"/>
        <v>45.255474452554743</v>
      </c>
      <c r="H8">
        <f t="shared" si="3"/>
        <v>184</v>
      </c>
      <c r="I8">
        <f t="shared" si="4"/>
        <v>40.760869565217391</v>
      </c>
      <c r="J8">
        <f t="shared" si="5"/>
        <v>33.695652173913047</v>
      </c>
      <c r="K8">
        <f t="shared" si="6"/>
        <v>25.543478260869566</v>
      </c>
    </row>
    <row r="9" spans="1:11">
      <c r="A9" s="1">
        <v>60</v>
      </c>
      <c r="B9" s="1">
        <v>35</v>
      </c>
      <c r="C9" s="1">
        <v>42</v>
      </c>
      <c r="D9">
        <f t="shared" si="0"/>
        <v>95</v>
      </c>
      <c r="E9">
        <f t="shared" si="1"/>
        <v>63.157894736842103</v>
      </c>
      <c r="F9">
        <f t="shared" si="2"/>
        <v>36.842105263157897</v>
      </c>
      <c r="H9">
        <f t="shared" si="3"/>
        <v>137</v>
      </c>
      <c r="I9">
        <f t="shared" si="4"/>
        <v>43.795620437956202</v>
      </c>
      <c r="J9">
        <f t="shared" si="5"/>
        <v>25.547445255474454</v>
      </c>
      <c r="K9">
        <f t="shared" si="6"/>
        <v>30.656934306569344</v>
      </c>
    </row>
    <row r="10" spans="1:11">
      <c r="A10">
        <v>112</v>
      </c>
      <c r="B10">
        <v>48</v>
      </c>
      <c r="C10">
        <v>39</v>
      </c>
      <c r="D10">
        <f t="shared" si="0"/>
        <v>160</v>
      </c>
      <c r="E10">
        <f t="shared" si="1"/>
        <v>70</v>
      </c>
      <c r="F10">
        <f t="shared" si="2"/>
        <v>30</v>
      </c>
      <c r="H10">
        <f t="shared" si="3"/>
        <v>199</v>
      </c>
      <c r="I10">
        <f t="shared" si="4"/>
        <v>56.281407035175882</v>
      </c>
      <c r="J10">
        <f t="shared" si="5"/>
        <v>24.120603015075378</v>
      </c>
      <c r="K10">
        <f t="shared" si="6"/>
        <v>19.597989949748744</v>
      </c>
    </row>
    <row r="11" spans="1:11">
      <c r="A11">
        <v>75</v>
      </c>
      <c r="B11">
        <v>55</v>
      </c>
      <c r="C11">
        <v>55</v>
      </c>
      <c r="D11">
        <f t="shared" si="0"/>
        <v>130</v>
      </c>
      <c r="E11">
        <f t="shared" si="1"/>
        <v>57.692307692307693</v>
      </c>
      <c r="F11">
        <f t="shared" si="2"/>
        <v>42.307692307692307</v>
      </c>
      <c r="H11">
        <f t="shared" si="3"/>
        <v>185</v>
      </c>
      <c r="I11">
        <f t="shared" si="4"/>
        <v>40.54054054054054</v>
      </c>
      <c r="J11">
        <f t="shared" si="5"/>
        <v>29.72972972972973</v>
      </c>
      <c r="K11">
        <f t="shared" si="6"/>
        <v>29.72972972972973</v>
      </c>
    </row>
    <row r="12" spans="1:11">
      <c r="A12" s="1">
        <v>33</v>
      </c>
      <c r="B12" s="1">
        <v>20</v>
      </c>
      <c r="C12" s="1">
        <v>25</v>
      </c>
      <c r="D12">
        <f t="shared" si="0"/>
        <v>53</v>
      </c>
      <c r="E12">
        <f t="shared" si="1"/>
        <v>62.264150943396224</v>
      </c>
      <c r="F12">
        <f t="shared" si="2"/>
        <v>37.735849056603776</v>
      </c>
      <c r="H12">
        <f t="shared" si="3"/>
        <v>78</v>
      </c>
      <c r="I12">
        <f t="shared" si="4"/>
        <v>42.307692307692307</v>
      </c>
      <c r="J12">
        <f t="shared" si="5"/>
        <v>25.641025641025642</v>
      </c>
      <c r="K12">
        <f t="shared" si="6"/>
        <v>32.051282051282051</v>
      </c>
    </row>
    <row r="13" spans="1:11">
      <c r="A13">
        <v>50</v>
      </c>
      <c r="B13">
        <v>40</v>
      </c>
      <c r="C13">
        <v>40</v>
      </c>
      <c r="D13">
        <f t="shared" si="0"/>
        <v>90</v>
      </c>
      <c r="E13">
        <f t="shared" si="1"/>
        <v>55.555555555555557</v>
      </c>
      <c r="F13">
        <f t="shared" si="2"/>
        <v>44.444444444444443</v>
      </c>
      <c r="H13">
        <f t="shared" si="3"/>
        <v>130</v>
      </c>
      <c r="I13">
        <f t="shared" si="4"/>
        <v>38.46153846153846</v>
      </c>
      <c r="J13">
        <f t="shared" si="5"/>
        <v>30.76923076923077</v>
      </c>
      <c r="K13">
        <f t="shared" si="6"/>
        <v>30.76923076923077</v>
      </c>
    </row>
    <row r="14" spans="1:11">
      <c r="A14">
        <v>70</v>
      </c>
      <c r="B14">
        <v>55</v>
      </c>
      <c r="C14">
        <v>55</v>
      </c>
      <c r="D14">
        <f t="shared" si="0"/>
        <v>125</v>
      </c>
      <c r="E14">
        <f t="shared" si="1"/>
        <v>56</v>
      </c>
      <c r="F14">
        <f t="shared" si="2"/>
        <v>44</v>
      </c>
      <c r="H14">
        <f t="shared" si="3"/>
        <v>180</v>
      </c>
      <c r="I14">
        <f t="shared" si="4"/>
        <v>38.888888888888886</v>
      </c>
      <c r="J14">
        <f t="shared" si="5"/>
        <v>30.555555555555557</v>
      </c>
      <c r="K14">
        <f t="shared" si="6"/>
        <v>30.555555555555557</v>
      </c>
    </row>
    <row r="15" spans="1:11">
      <c r="A15">
        <v>48</v>
      </c>
      <c r="B15">
        <v>35</v>
      </c>
      <c r="C15">
        <v>28</v>
      </c>
      <c r="D15">
        <f t="shared" si="0"/>
        <v>83</v>
      </c>
      <c r="E15">
        <f t="shared" si="1"/>
        <v>57.831325301204821</v>
      </c>
      <c r="F15">
        <f t="shared" si="2"/>
        <v>42.168674698795179</v>
      </c>
      <c r="H15">
        <f t="shared" si="3"/>
        <v>111</v>
      </c>
      <c r="I15">
        <f t="shared" si="4"/>
        <v>43.243243243243242</v>
      </c>
      <c r="J15">
        <f t="shared" si="5"/>
        <v>31.531531531531531</v>
      </c>
      <c r="K15">
        <f t="shared" si="6"/>
        <v>25.225225225225227</v>
      </c>
    </row>
    <row r="16" spans="1:11">
      <c r="A16">
        <v>70</v>
      </c>
      <c r="B16">
        <v>55</v>
      </c>
      <c r="C16">
        <v>42</v>
      </c>
      <c r="D16">
        <f t="shared" si="0"/>
        <v>125</v>
      </c>
      <c r="E16">
        <f t="shared" si="1"/>
        <v>56</v>
      </c>
      <c r="F16">
        <f t="shared" si="2"/>
        <v>44</v>
      </c>
      <c r="H16">
        <f t="shared" si="3"/>
        <v>167</v>
      </c>
      <c r="I16">
        <f t="shared" si="4"/>
        <v>41.91616766467066</v>
      </c>
      <c r="J16">
        <f t="shared" si="5"/>
        <v>32.934131736526943</v>
      </c>
      <c r="K16">
        <f t="shared" si="6"/>
        <v>25.149700598802394</v>
      </c>
    </row>
    <row r="17" spans="1:11">
      <c r="A17">
        <v>49</v>
      </c>
      <c r="B17">
        <v>35</v>
      </c>
      <c r="C17">
        <v>25</v>
      </c>
      <c r="D17">
        <f t="shared" si="0"/>
        <v>84</v>
      </c>
      <c r="E17">
        <f t="shared" si="1"/>
        <v>58.333333333333336</v>
      </c>
      <c r="F17">
        <f t="shared" si="2"/>
        <v>41.666666666666664</v>
      </c>
      <c r="H17">
        <f t="shared" si="3"/>
        <v>109</v>
      </c>
      <c r="I17">
        <f t="shared" si="4"/>
        <v>44.954128440366972</v>
      </c>
      <c r="J17">
        <f t="shared" si="5"/>
        <v>32.110091743119263</v>
      </c>
      <c r="K17">
        <f t="shared" si="6"/>
        <v>22.935779816513762</v>
      </c>
    </row>
    <row r="18" spans="1:11">
      <c r="A18">
        <v>69</v>
      </c>
      <c r="B18">
        <v>50</v>
      </c>
      <c r="C18">
        <v>30</v>
      </c>
      <c r="D18">
        <f t="shared" si="0"/>
        <v>119</v>
      </c>
      <c r="E18">
        <f t="shared" si="1"/>
        <v>57.983193277310924</v>
      </c>
      <c r="F18">
        <f t="shared" si="2"/>
        <v>42.016806722689076</v>
      </c>
      <c r="H18">
        <f t="shared" si="3"/>
        <v>149</v>
      </c>
      <c r="I18">
        <f t="shared" si="4"/>
        <v>46.308724832214764</v>
      </c>
      <c r="J18">
        <f t="shared" si="5"/>
        <v>33.557046979865774</v>
      </c>
      <c r="K18">
        <f t="shared" si="6"/>
        <v>20.134228187919462</v>
      </c>
    </row>
    <row r="19" spans="1:11">
      <c r="A19">
        <v>80</v>
      </c>
      <c r="B19">
        <v>30</v>
      </c>
      <c r="C19">
        <v>28</v>
      </c>
      <c r="D19">
        <f t="shared" si="0"/>
        <v>110</v>
      </c>
      <c r="E19">
        <f t="shared" si="1"/>
        <v>72.727272727272734</v>
      </c>
      <c r="F19">
        <f t="shared" si="2"/>
        <v>27.272727272727273</v>
      </c>
      <c r="H19">
        <f t="shared" si="3"/>
        <v>138</v>
      </c>
      <c r="I19">
        <f t="shared" si="4"/>
        <v>57.971014492753625</v>
      </c>
      <c r="J19">
        <f t="shared" si="5"/>
        <v>21.739130434782609</v>
      </c>
      <c r="K19">
        <f t="shared" si="6"/>
        <v>20.289855072463769</v>
      </c>
    </row>
    <row r="20" spans="1:11">
      <c r="A20" s="1">
        <v>62</v>
      </c>
      <c r="B20" s="1">
        <v>49</v>
      </c>
      <c r="C20" s="1">
        <v>55</v>
      </c>
      <c r="D20">
        <f t="shared" si="0"/>
        <v>111</v>
      </c>
      <c r="E20">
        <f t="shared" si="1"/>
        <v>55.855855855855857</v>
      </c>
      <c r="F20">
        <f t="shared" si="2"/>
        <v>44.144144144144143</v>
      </c>
      <c r="H20">
        <f t="shared" si="3"/>
        <v>166</v>
      </c>
      <c r="I20">
        <f t="shared" si="4"/>
        <v>37.349397590361448</v>
      </c>
      <c r="J20">
        <f t="shared" si="5"/>
        <v>29.518072289156628</v>
      </c>
      <c r="K20">
        <f t="shared" si="6"/>
        <v>33.132530120481931</v>
      </c>
    </row>
    <row r="21" spans="1:11">
      <c r="D21" t="s">
        <v>4</v>
      </c>
      <c r="E21">
        <f>AVERAGE(E2:E20)</f>
        <v>61.983572479824922</v>
      </c>
      <c r="F21">
        <f>AVERAGE(F2:F20)</f>
        <v>38.016427520175093</v>
      </c>
      <c r="I21">
        <f t="shared" ref="I21:K21" si="7">AVERAGE(I2:I20)</f>
        <v>47.599815342891432</v>
      </c>
      <c r="J21">
        <f t="shared" si="7"/>
        <v>28.769270892018838</v>
      </c>
      <c r="K21">
        <f t="shared" si="7"/>
        <v>23.630913765089726</v>
      </c>
    </row>
    <row r="22" spans="1:11">
      <c r="D22" t="s">
        <v>5</v>
      </c>
      <c r="E22">
        <f>STDEV(E2:E21)</f>
        <v>7.1754769637025895</v>
      </c>
      <c r="F22">
        <f>STDEV(F2:F21)</f>
        <v>7.1754769637026827</v>
      </c>
      <c r="I22">
        <f t="shared" ref="I22:K22" si="8">STDEV(I2:I21)</f>
        <v>8.7190924713038545</v>
      </c>
      <c r="J22">
        <f t="shared" si="8"/>
        <v>4.7551233756403537</v>
      </c>
      <c r="K22">
        <f t="shared" si="8"/>
        <v>6.6409450410077362</v>
      </c>
    </row>
    <row r="23" spans="1:11">
      <c r="B23">
        <f>SQRT(19)</f>
        <v>4.358898943540674</v>
      </c>
      <c r="D23" t="s">
        <v>6</v>
      </c>
      <c r="E23">
        <f>7.17/4.36</f>
        <v>1.6444954128440366</v>
      </c>
      <c r="F23">
        <f>7.17/4.36</f>
        <v>1.6444954128440366</v>
      </c>
      <c r="I23">
        <f>I22/4.358</f>
        <v>2.0007096079173601</v>
      </c>
      <c r="J23">
        <f>J22/4.358</f>
        <v>1.0911251435613478</v>
      </c>
      <c r="K23">
        <f>K22/4.358</f>
        <v>1.5238515468122389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Chart1</vt:lpstr>
      <vt:lpstr>Chart2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2014-04-20T01:03:04Z</dcterms:created>
  <dcterms:modified xsi:type="dcterms:W3CDTF">2014-04-25T14:38:11Z</dcterms:modified>
</cp:coreProperties>
</file>